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 firstSheet="1" activeTab="1"/>
  </bookViews>
  <sheets>
    <sheet name="Sheet1" sheetId="2" state="hidden" r:id="rId1"/>
    <sheet name="国金中心9号楼2层报价单" sheetId="8" r:id="rId2"/>
  </sheets>
  <calcPr calcId="144525"/>
</workbook>
</file>

<file path=xl/sharedStrings.xml><?xml version="1.0" encoding="utf-8"?>
<sst xmlns="http://schemas.openxmlformats.org/spreadsheetml/2006/main" count="107">
  <si>
    <t>国金中心新办公楼弱电工程设备采购比价表</t>
  </si>
  <si>
    <t>单位：元</t>
  </si>
  <si>
    <t>日期：2018-8-13</t>
  </si>
  <si>
    <t>序号</t>
  </si>
  <si>
    <t>名称</t>
  </si>
  <si>
    <t>单位</t>
  </si>
  <si>
    <t>数量</t>
  </si>
  <si>
    <t>供应商1</t>
  </si>
  <si>
    <t>供应商2</t>
  </si>
  <si>
    <t>供应商3</t>
  </si>
  <si>
    <t>品牌/型号</t>
  </si>
  <si>
    <t>单价（元）</t>
  </si>
  <si>
    <t>金额(含税价)</t>
  </si>
  <si>
    <t>一、</t>
  </si>
  <si>
    <t>闭路监控</t>
  </si>
  <si>
    <t>彩色半球摄像机</t>
  </si>
  <si>
    <t>台</t>
  </si>
  <si>
    <t>海康 DS-2CD2125</t>
  </si>
  <si>
    <t>NVR+硬盘</t>
  </si>
  <si>
    <t>海康 DS-8616-K8</t>
  </si>
  <si>
    <t>POE交换机24口</t>
  </si>
  <si>
    <t>TP_LINK</t>
  </si>
  <si>
    <t>H3C</t>
  </si>
  <si>
    <t>耗材/配件</t>
  </si>
  <si>
    <t>批</t>
  </si>
  <si>
    <t>小计</t>
  </si>
  <si>
    <t>二、</t>
  </si>
  <si>
    <t>机房布线</t>
  </si>
  <si>
    <t>机柜（600x600x2000）</t>
  </si>
  <si>
    <t>宇辰</t>
  </si>
  <si>
    <t>24口配线架（空架）</t>
  </si>
  <si>
    <t>个</t>
  </si>
  <si>
    <t>AMP</t>
  </si>
  <si>
    <t>模块</t>
  </si>
  <si>
    <t>理线器</t>
  </si>
  <si>
    <t>50口电话配线架</t>
  </si>
  <si>
    <t>国产</t>
  </si>
  <si>
    <t>50对话缆</t>
  </si>
  <si>
    <t>米</t>
  </si>
  <si>
    <t>成品数据软跳线</t>
  </si>
  <si>
    <t>根</t>
  </si>
  <si>
    <t>电话跳线</t>
  </si>
  <si>
    <t>制作</t>
  </si>
  <si>
    <t>附材</t>
  </si>
  <si>
    <t>测试费</t>
  </si>
  <si>
    <t>/</t>
  </si>
  <si>
    <t>电源信号线RVV2*1.0</t>
  </si>
  <si>
    <t>天诚</t>
  </si>
  <si>
    <t>信号线RVVP2*1.0</t>
  </si>
  <si>
    <t>投影机吊架</t>
  </si>
  <si>
    <t>三、</t>
  </si>
  <si>
    <t>会议广播</t>
  </si>
  <si>
    <t>19F会议室</t>
  </si>
  <si>
    <t>吸顶喇叭</t>
  </si>
  <si>
    <r>
      <rPr>
        <sz val="12"/>
        <rFont val="宋体"/>
        <charset val="134"/>
      </rPr>
      <t>O</t>
    </r>
    <r>
      <rPr>
        <sz val="12"/>
        <rFont val="宋体"/>
        <charset val="134"/>
      </rPr>
      <t>WI 520</t>
    </r>
  </si>
  <si>
    <t>中控主机</t>
  </si>
  <si>
    <t>BD GL6290</t>
  </si>
  <si>
    <t>无线麦克</t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</si>
  <si>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680</t>
    </r>
  </si>
  <si>
    <t>无线麦克主机</t>
  </si>
  <si>
    <r>
      <rPr>
        <sz val="12"/>
        <rFont val="宋体"/>
        <charset val="134"/>
      </rPr>
      <t>M</t>
    </r>
    <r>
      <rPr>
        <sz val="12"/>
        <rFont val="宋体"/>
        <charset val="134"/>
      </rPr>
      <t>X680S</t>
    </r>
  </si>
  <si>
    <t>机柜（600x600x1000）</t>
  </si>
  <si>
    <t>20F会议室</t>
  </si>
  <si>
    <t>四、</t>
  </si>
  <si>
    <t>门禁考勤</t>
  </si>
  <si>
    <t>门禁机（指纹+IC卡+密码）</t>
  </si>
  <si>
    <t>套</t>
  </si>
  <si>
    <t>海康 DS-K1T201</t>
  </si>
  <si>
    <t>出门按钮</t>
  </si>
  <si>
    <t>海康</t>
  </si>
  <si>
    <t>门铃</t>
  </si>
  <si>
    <t>单门电磁锁</t>
  </si>
  <si>
    <t>双门电磁锁</t>
  </si>
  <si>
    <t xml:space="preserve">指纹管理机 </t>
  </si>
  <si>
    <t>海康 DS-K1F820</t>
  </si>
  <si>
    <t>发卡器</t>
  </si>
  <si>
    <t>海康 DS-K1F100</t>
  </si>
  <si>
    <t>卡</t>
  </si>
  <si>
    <t>张</t>
  </si>
  <si>
    <t>配件</t>
  </si>
  <si>
    <t>室内机</t>
  </si>
  <si>
    <t>海康 DS-KH8301</t>
  </si>
  <si>
    <t>门口机</t>
  </si>
  <si>
    <t>海康 DS-KV8102</t>
  </si>
  <si>
    <t>电磁锁</t>
  </si>
  <si>
    <t>电源配件</t>
  </si>
  <si>
    <t>五、</t>
  </si>
  <si>
    <t>无线网络</t>
  </si>
  <si>
    <t>无线AP</t>
  </si>
  <si>
    <t>H3C WAP712C</t>
  </si>
  <si>
    <t>AP控制器</t>
  </si>
  <si>
    <t>H3C WAC361</t>
  </si>
  <si>
    <t>POE交换机</t>
  </si>
  <si>
    <t>总计</t>
  </si>
  <si>
    <t>供应商名称</t>
  </si>
  <si>
    <t>青岛九鼎信科技工程有限公司</t>
  </si>
  <si>
    <t>青岛海和通信网络科技有限公司</t>
  </si>
  <si>
    <t>青岛新地泽兰计算机技术有限公司</t>
  </si>
  <si>
    <t>综合评分（满分5分）</t>
  </si>
  <si>
    <t>注：综合评分是根据提供商提供的所有设备，考虑价格、产品性能、售后维护等因素综合得出的评分</t>
  </si>
  <si>
    <t>附件</t>
  </si>
  <si>
    <t>单价(含税价)</t>
  </si>
  <si>
    <t>询价项目（一）</t>
  </si>
  <si>
    <t>询价项目（二）</t>
  </si>
  <si>
    <t>询价项目（三）</t>
  </si>
  <si>
    <t>询价项目（四）</t>
  </si>
  <si>
    <t>注：项目不体现施工费，安装费等名目，可摊到具体材料当中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</si>
</sst>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36">
    <font>
      <sz val="10"/>
      <color rgb="FF000000"/>
      <name val="Times New Roman"/>
      <charset val="204"/>
    </font>
    <font>
      <b/>
      <sz val="12"/>
      <color rgb="FF000000"/>
      <name val="宋体"/>
      <charset val="204"/>
    </font>
    <font>
      <b/>
      <sz val="12"/>
      <color rgb="FF000000"/>
      <name val="宋体"/>
      <charset val="204"/>
      <scheme val="minor"/>
    </font>
    <font>
      <b/>
      <sz val="12"/>
      <color rgb="FF000000"/>
      <name val="Times New Roman"/>
      <charset val="204"/>
    </font>
    <font>
      <b/>
      <sz val="10"/>
      <color rgb="FF000000"/>
      <name val="宋体"/>
      <charset val="204"/>
    </font>
    <font>
      <sz val="12"/>
      <name val="宋体"/>
      <charset val="134"/>
    </font>
    <font>
      <sz val="12"/>
      <color rgb="FF000000"/>
      <name val="宋体"/>
      <charset val="204"/>
      <scheme val="minor"/>
    </font>
    <font>
      <sz val="12"/>
      <color rgb="FF000000"/>
      <name val="Times New Roman"/>
      <charset val="204"/>
    </font>
    <font>
      <b/>
      <sz val="18"/>
      <color rgb="FF000000"/>
      <name val="宋体"/>
      <charset val="204"/>
    </font>
    <font>
      <b/>
      <sz val="10"/>
      <color rgb="FF000000"/>
      <name val="宋体"/>
      <charset val="204"/>
      <scheme val="minor"/>
    </font>
    <font>
      <sz val="12"/>
      <color rgb="FF000000"/>
      <name val="宋体"/>
      <charset val="204"/>
    </font>
    <font>
      <sz val="10"/>
      <color rgb="FF000000"/>
      <name val="宋体"/>
      <charset val="204"/>
    </font>
    <font>
      <sz val="10"/>
      <color rgb="FF000000"/>
      <name val="宋体"/>
      <charset val="20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5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0" borderId="5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2" borderId="51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55" applyNumberFormat="0" applyFill="0" applyAlignment="0" applyProtection="0">
      <alignment vertical="center"/>
    </xf>
    <xf numFmtId="0" fontId="32" fillId="0" borderId="55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0" borderId="5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3" fillId="27" borderId="57" applyNumberFormat="0" applyAlignment="0" applyProtection="0">
      <alignment vertical="center"/>
    </xf>
    <xf numFmtId="0" fontId="34" fillId="27" borderId="52" applyNumberFormat="0" applyAlignment="0" applyProtection="0">
      <alignment vertical="center"/>
    </xf>
    <xf numFmtId="0" fontId="35" fillId="32" borderId="58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0" borderId="54" applyNumberFormat="0" applyFill="0" applyAlignment="0" applyProtection="0">
      <alignment vertical="center"/>
    </xf>
    <xf numFmtId="0" fontId="31" fillId="0" borderId="56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4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textRotation="255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textRotation="255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top"/>
    </xf>
    <xf numFmtId="0" fontId="5" fillId="0" borderId="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left"/>
    </xf>
    <xf numFmtId="0" fontId="5" fillId="0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7" fillId="0" borderId="3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left" vertical="center"/>
    </xf>
    <xf numFmtId="0" fontId="5" fillId="0" borderId="18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/>
    </xf>
    <xf numFmtId="0" fontId="15" fillId="0" borderId="33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1" fillId="0" borderId="40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176" fontId="2" fillId="0" borderId="40" xfId="0" applyNumberFormat="1" applyFont="1" applyFill="1" applyBorder="1" applyAlignment="1">
      <alignment horizontal="center" vertical="center"/>
    </xf>
    <xf numFmtId="176" fontId="2" fillId="0" borderId="39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2" fillId="0" borderId="1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41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/>
    </xf>
    <xf numFmtId="0" fontId="12" fillId="0" borderId="21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/>
    </xf>
    <xf numFmtId="0" fontId="12" fillId="0" borderId="45" xfId="0" applyFont="1" applyFill="1" applyBorder="1" applyAlignment="1">
      <alignment horizontal="center" vertical="center"/>
    </xf>
    <xf numFmtId="0" fontId="12" fillId="0" borderId="39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176" fontId="2" fillId="0" borderId="47" xfId="0" applyNumberFormat="1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48" xfId="0" applyFont="1" applyFill="1" applyBorder="1" applyAlignment="1">
      <alignment horizontal="center" vertical="center" shrinkToFit="1"/>
    </xf>
    <xf numFmtId="0" fontId="2" fillId="0" borderId="21" xfId="0" applyFont="1" applyFill="1" applyBorder="1" applyAlignment="1">
      <alignment horizontal="center" vertical="center" shrinkToFit="1"/>
    </xf>
    <xf numFmtId="0" fontId="1" fillId="0" borderId="48" xfId="0" applyFont="1" applyFill="1" applyBorder="1" applyAlignment="1">
      <alignment horizontal="center" vertical="center" shrinkToFit="1"/>
    </xf>
    <xf numFmtId="0" fontId="1" fillId="0" borderId="49" xfId="0" applyFont="1" applyFill="1" applyBorder="1" applyAlignment="1">
      <alignment horizontal="center" vertical="center"/>
    </xf>
    <xf numFmtId="0" fontId="2" fillId="0" borderId="50" xfId="0" applyFont="1" applyFill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 shrinkToFit="1"/>
    </xf>
    <xf numFmtId="0" fontId="1" fillId="0" borderId="50" xfId="0" applyFont="1" applyFill="1" applyBorder="1" applyAlignment="1">
      <alignment horizontal="center" vertical="center" shrinkToFit="1"/>
    </xf>
    <xf numFmtId="0" fontId="2" fillId="0" borderId="49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right" vertical="center"/>
    </xf>
    <xf numFmtId="0" fontId="3" fillId="0" borderId="21" xfId="0" applyFont="1" applyFill="1" applyBorder="1" applyAlignment="1">
      <alignment horizontal="center" vertical="center" shrinkToFit="1"/>
    </xf>
    <xf numFmtId="0" fontId="3" fillId="0" borderId="9" xfId="0" applyFont="1" applyFill="1" applyBorder="1" applyAlignment="1">
      <alignment horizontal="center" vertical="center" shrinkToFit="1"/>
    </xf>
    <xf numFmtId="0" fontId="1" fillId="0" borderId="21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vertical="center" shrinkToFit="1"/>
    </xf>
    <xf numFmtId="0" fontId="2" fillId="0" borderId="50" xfId="0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M72"/>
  <sheetViews>
    <sheetView topLeftCell="A61" workbookViewId="0">
      <selection activeCell="H72" sqref="H72"/>
    </sheetView>
  </sheetViews>
  <sheetFormatPr defaultColWidth="8.88888888888889" defaultRowHeight="15.6"/>
  <cols>
    <col min="1" max="1" width="3.77777777777778" style="30" customWidth="1"/>
    <col min="2" max="2" width="27.1111111111111" style="31" customWidth="1"/>
    <col min="3" max="3" width="3.77777777777778" style="32" customWidth="1"/>
    <col min="4" max="4" width="5.77777777777778" style="32" customWidth="1"/>
    <col min="5" max="5" width="20.7777777777778" style="32" customWidth="1"/>
    <col min="6" max="6" width="7.77777777777778" style="32" customWidth="1"/>
    <col min="7" max="7" width="10.7777777777778" style="32" customWidth="1"/>
    <col min="8" max="8" width="20.7777777777778" style="32" customWidth="1"/>
    <col min="9" max="9" width="7.77777777777778" style="32" customWidth="1"/>
    <col min="10" max="10" width="10.7777777777778" style="32" customWidth="1"/>
    <col min="11" max="11" width="20.7777777777778" style="32" customWidth="1"/>
    <col min="12" max="12" width="7.77777777777778" style="32" customWidth="1"/>
    <col min="13" max="13" width="10.7777777777778" style="31" customWidth="1"/>
  </cols>
  <sheetData>
    <row r="2" ht="26" customHeight="1" spans="1:13">
      <c r="A2" s="33" t="s">
        <v>0</v>
      </c>
      <c r="B2" s="34"/>
      <c r="C2" s="14"/>
      <c r="D2" s="14"/>
      <c r="E2" s="14"/>
      <c r="F2" s="14"/>
      <c r="G2" s="14"/>
      <c r="H2" s="14"/>
      <c r="I2" s="14"/>
      <c r="J2" s="14"/>
      <c r="K2" s="14"/>
      <c r="L2" s="14"/>
      <c r="M2" s="34"/>
    </row>
    <row r="3" ht="12" customHeight="1" spans="1:13">
      <c r="A3" s="33"/>
      <c r="B3" s="35"/>
      <c r="C3" s="14"/>
      <c r="D3" s="14"/>
      <c r="E3" s="14"/>
      <c r="F3" s="14"/>
      <c r="G3" s="14"/>
      <c r="H3" s="14"/>
      <c r="I3" s="14"/>
      <c r="J3" s="14"/>
      <c r="K3" s="14"/>
      <c r="L3" s="14"/>
      <c r="M3" s="34"/>
    </row>
    <row r="4" ht="16.35" spans="2:13">
      <c r="B4" s="36" t="s">
        <v>1</v>
      </c>
      <c r="J4" s="102" t="s">
        <v>2</v>
      </c>
      <c r="K4" s="102"/>
      <c r="L4" s="102"/>
      <c r="M4" s="103"/>
    </row>
    <row r="5" s="30" customFormat="1" ht="20" customHeight="1" spans="1:13">
      <c r="A5" s="2" t="s">
        <v>3</v>
      </c>
      <c r="B5" s="3" t="s">
        <v>4</v>
      </c>
      <c r="C5" s="2" t="s">
        <v>5</v>
      </c>
      <c r="D5" s="4" t="s">
        <v>6</v>
      </c>
      <c r="E5" s="4" t="s">
        <v>7</v>
      </c>
      <c r="F5" s="37"/>
      <c r="G5" s="38"/>
      <c r="H5" s="37" t="s">
        <v>8</v>
      </c>
      <c r="I5" s="37"/>
      <c r="J5" s="38"/>
      <c r="K5" s="37" t="s">
        <v>9</v>
      </c>
      <c r="L5" s="37"/>
      <c r="M5" s="104"/>
    </row>
    <row r="6" s="30" customFormat="1" ht="30" customHeight="1" spans="1:13">
      <c r="A6" s="2"/>
      <c r="B6" s="3"/>
      <c r="C6" s="7"/>
      <c r="D6" s="8"/>
      <c r="E6" s="39" t="s">
        <v>10</v>
      </c>
      <c r="F6" s="40" t="s">
        <v>11</v>
      </c>
      <c r="G6" s="41" t="s">
        <v>12</v>
      </c>
      <c r="H6" s="42" t="s">
        <v>10</v>
      </c>
      <c r="I6" s="41" t="s">
        <v>11</v>
      </c>
      <c r="J6" s="40" t="s">
        <v>12</v>
      </c>
      <c r="K6" s="105" t="s">
        <v>10</v>
      </c>
      <c r="L6" s="40" t="s">
        <v>11</v>
      </c>
      <c r="M6" s="106" t="s">
        <v>12</v>
      </c>
    </row>
    <row r="7" s="30" customFormat="1" ht="20" customHeight="1" spans="1:13">
      <c r="A7" s="43" t="s">
        <v>13</v>
      </c>
      <c r="B7" s="44" t="s">
        <v>14</v>
      </c>
      <c r="C7" s="45"/>
      <c r="D7" s="46"/>
      <c r="E7" s="47"/>
      <c r="F7" s="48"/>
      <c r="G7" s="49"/>
      <c r="H7" s="47"/>
      <c r="I7" s="48"/>
      <c r="J7" s="107"/>
      <c r="K7" s="108"/>
      <c r="L7" s="109"/>
      <c r="M7" s="107"/>
    </row>
    <row r="8" ht="20" customHeight="1" spans="1:13">
      <c r="A8" s="50">
        <v>1</v>
      </c>
      <c r="B8" s="51" t="s">
        <v>15</v>
      </c>
      <c r="C8" s="52" t="s">
        <v>16</v>
      </c>
      <c r="D8" s="53">
        <v>15</v>
      </c>
      <c r="E8" s="54" t="s">
        <v>17</v>
      </c>
      <c r="F8" s="20">
        <v>725</v>
      </c>
      <c r="G8" s="55">
        <f>D8*F8*1.05</f>
        <v>11418.75</v>
      </c>
      <c r="H8" s="18" t="s">
        <v>17</v>
      </c>
      <c r="I8" s="20">
        <v>910</v>
      </c>
      <c r="J8" s="110">
        <f>D8*I8*1.1</f>
        <v>15015</v>
      </c>
      <c r="K8" s="20" t="s">
        <v>17</v>
      </c>
      <c r="L8" s="20">
        <v>950</v>
      </c>
      <c r="M8" s="110">
        <f>D8*L8*1.11</f>
        <v>15817.5</v>
      </c>
    </row>
    <row r="9" ht="20" customHeight="1" spans="1:13">
      <c r="A9" s="56">
        <v>2</v>
      </c>
      <c r="B9" s="51" t="s">
        <v>18</v>
      </c>
      <c r="C9" s="52" t="s">
        <v>16</v>
      </c>
      <c r="D9" s="53">
        <v>1</v>
      </c>
      <c r="E9" s="54" t="s">
        <v>19</v>
      </c>
      <c r="F9" s="20">
        <v>4100</v>
      </c>
      <c r="G9" s="55">
        <f>D9*F9*1.05</f>
        <v>4305</v>
      </c>
      <c r="H9" s="18" t="s">
        <v>19</v>
      </c>
      <c r="I9" s="20">
        <v>4350</v>
      </c>
      <c r="J9" s="110">
        <f>D9*I9*1.1</f>
        <v>4785</v>
      </c>
      <c r="K9" s="20" t="s">
        <v>19</v>
      </c>
      <c r="L9" s="20">
        <v>5000</v>
      </c>
      <c r="M9" s="110">
        <f>D9*L9*1.11</f>
        <v>5550</v>
      </c>
    </row>
    <row r="10" ht="20" customHeight="1" spans="1:13">
      <c r="A10" s="56">
        <v>3</v>
      </c>
      <c r="B10" s="51" t="s">
        <v>20</v>
      </c>
      <c r="C10" s="52" t="s">
        <v>16</v>
      </c>
      <c r="D10" s="53">
        <v>1</v>
      </c>
      <c r="E10" s="54" t="s">
        <v>21</v>
      </c>
      <c r="F10" s="20">
        <v>2500</v>
      </c>
      <c r="G10" s="55">
        <f>D10*F10*1.05</f>
        <v>2625</v>
      </c>
      <c r="H10" s="18" t="s">
        <v>22</v>
      </c>
      <c r="I10" s="20">
        <v>5800</v>
      </c>
      <c r="J10" s="110">
        <f>D10*I10*1.1</f>
        <v>6380</v>
      </c>
      <c r="K10" s="20"/>
      <c r="L10" s="20">
        <v>2100</v>
      </c>
      <c r="M10" s="110">
        <f>D10*L10*1.11</f>
        <v>2331</v>
      </c>
    </row>
    <row r="11" ht="20" customHeight="1" spans="1:13">
      <c r="A11" s="56">
        <v>4</v>
      </c>
      <c r="B11" s="57" t="s">
        <v>23</v>
      </c>
      <c r="C11" s="52" t="s">
        <v>24</v>
      </c>
      <c r="D11" s="53">
        <v>1</v>
      </c>
      <c r="E11" s="54"/>
      <c r="F11" s="20">
        <v>300</v>
      </c>
      <c r="G11" s="55">
        <f>D11*F11*1.05</f>
        <v>315</v>
      </c>
      <c r="H11" s="18"/>
      <c r="I11" s="20">
        <v>1000</v>
      </c>
      <c r="J11" s="110">
        <f>D11*I11*1.1</f>
        <v>1100</v>
      </c>
      <c r="K11" s="20"/>
      <c r="L11" s="20">
        <v>1000</v>
      </c>
      <c r="M11" s="110">
        <f>D11*L11*1.11</f>
        <v>1110</v>
      </c>
    </row>
    <row r="12" ht="20" customHeight="1" spans="1:13">
      <c r="A12" s="58"/>
      <c r="B12" s="59" t="s">
        <v>25</v>
      </c>
      <c r="C12" s="60"/>
      <c r="D12" s="61"/>
      <c r="E12" s="62"/>
      <c r="F12" s="63"/>
      <c r="G12" s="64">
        <f>SUM(G8:G11)</f>
        <v>18663.75</v>
      </c>
      <c r="H12" s="62"/>
      <c r="I12" s="63"/>
      <c r="J12" s="111">
        <f>SUM(J8:J11)</f>
        <v>27280</v>
      </c>
      <c r="K12" s="112"/>
      <c r="L12" s="113"/>
      <c r="M12" s="111">
        <f>SUM(M8:M11)</f>
        <v>24808.5</v>
      </c>
    </row>
    <row r="13" ht="20" customHeight="1" spans="1:13">
      <c r="A13" s="65" t="s">
        <v>26</v>
      </c>
      <c r="B13" s="66" t="s">
        <v>27</v>
      </c>
      <c r="C13" s="67"/>
      <c r="D13" s="68"/>
      <c r="E13" s="69"/>
      <c r="F13" s="70"/>
      <c r="G13" s="71"/>
      <c r="H13" s="69"/>
      <c r="I13" s="70"/>
      <c r="J13" s="114"/>
      <c r="K13" s="115"/>
      <c r="L13" s="116"/>
      <c r="M13" s="114"/>
    </row>
    <row r="14" ht="20" customHeight="1" spans="1:13">
      <c r="A14" s="56">
        <v>1</v>
      </c>
      <c r="B14" s="23" t="s">
        <v>28</v>
      </c>
      <c r="C14" s="23" t="s">
        <v>16</v>
      </c>
      <c r="D14" s="20">
        <v>3</v>
      </c>
      <c r="E14" s="18"/>
      <c r="F14" s="20">
        <v>2300</v>
      </c>
      <c r="G14" s="55">
        <f>D14*F14*1.05</f>
        <v>7245</v>
      </c>
      <c r="H14" s="72" t="s">
        <v>29</v>
      </c>
      <c r="I14" s="20">
        <v>2490</v>
      </c>
      <c r="J14" s="110">
        <f t="shared" ref="J14:J22" si="0">D14*I14*1.1</f>
        <v>8217</v>
      </c>
      <c r="K14" s="20"/>
      <c r="L14" s="20">
        <v>2800</v>
      </c>
      <c r="M14" s="110">
        <f>D14*L14*1.1</f>
        <v>9240</v>
      </c>
    </row>
    <row r="15" ht="20" customHeight="1" spans="1:13">
      <c r="A15" s="56">
        <v>2</v>
      </c>
      <c r="B15" s="23" t="s">
        <v>30</v>
      </c>
      <c r="C15" s="23" t="s">
        <v>31</v>
      </c>
      <c r="D15" s="20">
        <v>9</v>
      </c>
      <c r="E15" s="18" t="s">
        <v>32</v>
      </c>
      <c r="F15" s="20">
        <v>600</v>
      </c>
      <c r="G15" s="55">
        <f t="shared" ref="G15:G26" si="1">D15*F15*1.05</f>
        <v>5670</v>
      </c>
      <c r="H15" s="73" t="s">
        <v>32</v>
      </c>
      <c r="I15" s="20">
        <v>875</v>
      </c>
      <c r="J15" s="110">
        <f t="shared" si="0"/>
        <v>8662.5</v>
      </c>
      <c r="K15" s="117" t="s">
        <v>32</v>
      </c>
      <c r="L15" s="20">
        <v>700</v>
      </c>
      <c r="M15" s="110">
        <f t="shared" ref="M15:M26" si="2">D15*L15*1.1</f>
        <v>6930</v>
      </c>
    </row>
    <row r="16" ht="20" customHeight="1" spans="1:13">
      <c r="A16" s="56">
        <v>3</v>
      </c>
      <c r="B16" s="23" t="s">
        <v>33</v>
      </c>
      <c r="C16" s="23" t="s">
        <v>31</v>
      </c>
      <c r="D16" s="20">
        <v>210</v>
      </c>
      <c r="E16" s="18" t="s">
        <v>32</v>
      </c>
      <c r="F16" s="20">
        <v>34</v>
      </c>
      <c r="G16" s="55">
        <f t="shared" si="1"/>
        <v>7497</v>
      </c>
      <c r="H16" s="73" t="s">
        <v>32</v>
      </c>
      <c r="I16" s="20">
        <v>42</v>
      </c>
      <c r="J16" s="110">
        <f t="shared" si="0"/>
        <v>9702</v>
      </c>
      <c r="K16" s="117" t="s">
        <v>32</v>
      </c>
      <c r="L16" s="20">
        <v>40</v>
      </c>
      <c r="M16" s="110">
        <f t="shared" si="2"/>
        <v>9240</v>
      </c>
    </row>
    <row r="17" ht="20" customHeight="1" spans="1:13">
      <c r="A17" s="56">
        <v>4</v>
      </c>
      <c r="B17" s="23" t="s">
        <v>34</v>
      </c>
      <c r="C17" s="23" t="s">
        <v>31</v>
      </c>
      <c r="D17" s="20">
        <v>12</v>
      </c>
      <c r="E17" s="18" t="s">
        <v>32</v>
      </c>
      <c r="F17" s="20">
        <v>50</v>
      </c>
      <c r="G17" s="55">
        <f t="shared" si="1"/>
        <v>630</v>
      </c>
      <c r="H17" s="73" t="s">
        <v>32</v>
      </c>
      <c r="I17" s="20">
        <v>89</v>
      </c>
      <c r="J17" s="110">
        <f t="shared" si="0"/>
        <v>1174.8</v>
      </c>
      <c r="K17" s="117" t="s">
        <v>32</v>
      </c>
      <c r="L17" s="20">
        <v>50</v>
      </c>
      <c r="M17" s="110">
        <f t="shared" si="2"/>
        <v>660</v>
      </c>
    </row>
    <row r="18" ht="20" customHeight="1" spans="1:13">
      <c r="A18" s="56">
        <v>5</v>
      </c>
      <c r="B18" s="23" t="s">
        <v>35</v>
      </c>
      <c r="C18" s="23" t="s">
        <v>31</v>
      </c>
      <c r="D18" s="20">
        <v>5</v>
      </c>
      <c r="E18" s="18" t="s">
        <v>36</v>
      </c>
      <c r="F18" s="20">
        <v>740</v>
      </c>
      <c r="G18" s="55">
        <f t="shared" si="1"/>
        <v>3885</v>
      </c>
      <c r="H18" s="18" t="s">
        <v>36</v>
      </c>
      <c r="I18" s="20">
        <v>990</v>
      </c>
      <c r="J18" s="110">
        <f t="shared" si="0"/>
        <v>5445</v>
      </c>
      <c r="K18" s="117" t="s">
        <v>36</v>
      </c>
      <c r="L18" s="20">
        <v>1000</v>
      </c>
      <c r="M18" s="110">
        <f t="shared" si="2"/>
        <v>5500</v>
      </c>
    </row>
    <row r="19" ht="20" customHeight="1" spans="1:13">
      <c r="A19" s="56">
        <v>6</v>
      </c>
      <c r="B19" s="23" t="s">
        <v>37</v>
      </c>
      <c r="C19" s="23" t="s">
        <v>38</v>
      </c>
      <c r="D19" s="20">
        <v>50</v>
      </c>
      <c r="E19" s="18" t="s">
        <v>36</v>
      </c>
      <c r="F19" s="20">
        <v>65</v>
      </c>
      <c r="G19" s="55">
        <f t="shared" si="1"/>
        <v>3412.5</v>
      </c>
      <c r="H19" s="18" t="s">
        <v>36</v>
      </c>
      <c r="I19" s="20">
        <v>58</v>
      </c>
      <c r="J19" s="110">
        <f t="shared" si="0"/>
        <v>3190</v>
      </c>
      <c r="K19" s="117" t="s">
        <v>36</v>
      </c>
      <c r="L19" s="20">
        <v>80</v>
      </c>
      <c r="M19" s="110">
        <f t="shared" si="2"/>
        <v>4400</v>
      </c>
    </row>
    <row r="20" ht="20" customHeight="1" spans="1:13">
      <c r="A20" s="56">
        <v>7</v>
      </c>
      <c r="B20" s="23" t="s">
        <v>39</v>
      </c>
      <c r="C20" s="23" t="s">
        <v>40</v>
      </c>
      <c r="D20" s="20">
        <v>100</v>
      </c>
      <c r="E20" s="18"/>
      <c r="F20" s="20">
        <v>15</v>
      </c>
      <c r="G20" s="55">
        <f t="shared" si="1"/>
        <v>1575</v>
      </c>
      <c r="H20" s="18"/>
      <c r="I20" s="20">
        <v>19</v>
      </c>
      <c r="J20" s="110">
        <f t="shared" si="0"/>
        <v>2090</v>
      </c>
      <c r="K20" s="117"/>
      <c r="L20" s="20">
        <v>20</v>
      </c>
      <c r="M20" s="110">
        <f t="shared" si="2"/>
        <v>2200</v>
      </c>
    </row>
    <row r="21" ht="20" customHeight="1" spans="1:13">
      <c r="A21" s="56">
        <v>8</v>
      </c>
      <c r="B21" s="23" t="s">
        <v>41</v>
      </c>
      <c r="C21" s="23" t="s">
        <v>40</v>
      </c>
      <c r="D21" s="20">
        <v>50</v>
      </c>
      <c r="E21" s="18" t="s">
        <v>42</v>
      </c>
      <c r="F21" s="20">
        <v>5</v>
      </c>
      <c r="G21" s="55">
        <f t="shared" si="1"/>
        <v>262.5</v>
      </c>
      <c r="H21" s="18" t="s">
        <v>42</v>
      </c>
      <c r="I21" s="20">
        <v>5.9</v>
      </c>
      <c r="J21" s="110">
        <f t="shared" si="0"/>
        <v>324.5</v>
      </c>
      <c r="K21" s="117" t="s">
        <v>42</v>
      </c>
      <c r="L21" s="20">
        <v>5</v>
      </c>
      <c r="M21" s="110">
        <f t="shared" si="2"/>
        <v>275</v>
      </c>
    </row>
    <row r="22" ht="20" customHeight="1" spans="1:13">
      <c r="A22" s="56">
        <v>9</v>
      </c>
      <c r="B22" s="23" t="s">
        <v>43</v>
      </c>
      <c r="C22" s="23" t="s">
        <v>24</v>
      </c>
      <c r="D22" s="20">
        <v>1</v>
      </c>
      <c r="E22" s="18"/>
      <c r="F22" s="20">
        <v>4000</v>
      </c>
      <c r="G22" s="55">
        <f t="shared" si="1"/>
        <v>4200</v>
      </c>
      <c r="H22" s="18"/>
      <c r="I22" s="20">
        <v>6000</v>
      </c>
      <c r="J22" s="110">
        <f t="shared" si="0"/>
        <v>6600</v>
      </c>
      <c r="K22" s="117"/>
      <c r="L22" s="20">
        <v>2000</v>
      </c>
      <c r="M22" s="110">
        <f t="shared" si="2"/>
        <v>2200</v>
      </c>
    </row>
    <row r="23" ht="20" customHeight="1" spans="1:13">
      <c r="A23" s="56">
        <v>10</v>
      </c>
      <c r="B23" s="23" t="s">
        <v>44</v>
      </c>
      <c r="C23" s="23" t="s">
        <v>31</v>
      </c>
      <c r="D23" s="20">
        <v>210</v>
      </c>
      <c r="E23" s="18"/>
      <c r="F23" s="20">
        <v>15</v>
      </c>
      <c r="G23" s="55">
        <f t="shared" si="1"/>
        <v>3307.5</v>
      </c>
      <c r="H23" s="74" t="s">
        <v>45</v>
      </c>
      <c r="I23" s="32" t="s">
        <v>45</v>
      </c>
      <c r="J23" s="110" t="s">
        <v>45</v>
      </c>
      <c r="K23" s="20"/>
      <c r="L23" s="20">
        <v>15</v>
      </c>
      <c r="M23" s="110">
        <f t="shared" si="2"/>
        <v>3465</v>
      </c>
    </row>
    <row r="24" ht="20" customHeight="1" spans="1:13">
      <c r="A24" s="56">
        <v>12</v>
      </c>
      <c r="B24" s="23" t="s">
        <v>46</v>
      </c>
      <c r="C24" s="23" t="s">
        <v>38</v>
      </c>
      <c r="D24" s="20">
        <v>500</v>
      </c>
      <c r="E24" s="18" t="s">
        <v>47</v>
      </c>
      <c r="F24" s="20">
        <v>3</v>
      </c>
      <c r="G24" s="55">
        <f t="shared" si="1"/>
        <v>1575</v>
      </c>
      <c r="H24" s="18" t="s">
        <v>47</v>
      </c>
      <c r="I24" s="20">
        <v>3.3</v>
      </c>
      <c r="J24" s="110">
        <f>D24*I24*1.1</f>
        <v>1815</v>
      </c>
      <c r="K24" s="20" t="s">
        <v>47</v>
      </c>
      <c r="L24" s="20">
        <v>4</v>
      </c>
      <c r="M24" s="110">
        <f t="shared" si="2"/>
        <v>2200</v>
      </c>
    </row>
    <row r="25" ht="20" customHeight="1" spans="1:13">
      <c r="A25" s="56">
        <v>13</v>
      </c>
      <c r="B25" s="23" t="s">
        <v>48</v>
      </c>
      <c r="C25" s="23" t="s">
        <v>31</v>
      </c>
      <c r="D25" s="20">
        <v>100</v>
      </c>
      <c r="E25" s="18" t="s">
        <v>47</v>
      </c>
      <c r="F25" s="20">
        <v>3.7</v>
      </c>
      <c r="G25" s="55">
        <f t="shared" si="1"/>
        <v>388.5</v>
      </c>
      <c r="H25" s="18" t="s">
        <v>47</v>
      </c>
      <c r="I25" s="20">
        <v>3.9</v>
      </c>
      <c r="J25" s="110">
        <f>D25*I25*1.1</f>
        <v>429</v>
      </c>
      <c r="K25" s="20" t="s">
        <v>47</v>
      </c>
      <c r="L25" s="20">
        <v>5</v>
      </c>
      <c r="M25" s="110">
        <f t="shared" si="2"/>
        <v>550</v>
      </c>
    </row>
    <row r="26" ht="20" customHeight="1" spans="1:13">
      <c r="A26" s="56">
        <v>14</v>
      </c>
      <c r="B26" s="23" t="s">
        <v>49</v>
      </c>
      <c r="C26" s="23" t="s">
        <v>31</v>
      </c>
      <c r="D26" s="20">
        <v>2</v>
      </c>
      <c r="E26" s="18"/>
      <c r="F26" s="20">
        <v>300</v>
      </c>
      <c r="G26" s="55">
        <f t="shared" si="1"/>
        <v>630</v>
      </c>
      <c r="H26" s="75"/>
      <c r="I26" s="20">
        <v>390</v>
      </c>
      <c r="J26" s="110">
        <f>D26*I26*1.1</f>
        <v>858</v>
      </c>
      <c r="K26" s="20"/>
      <c r="L26" s="20">
        <v>350</v>
      </c>
      <c r="M26" s="110">
        <f t="shared" si="2"/>
        <v>770</v>
      </c>
    </row>
    <row r="27" ht="20" customHeight="1" spans="1:13">
      <c r="A27" s="76"/>
      <c r="B27" s="77" t="s">
        <v>25</v>
      </c>
      <c r="C27" s="78"/>
      <c r="D27" s="79"/>
      <c r="E27" s="62"/>
      <c r="F27" s="63"/>
      <c r="G27" s="64">
        <f>SUM(G14:G26)</f>
        <v>40278</v>
      </c>
      <c r="H27" s="62"/>
      <c r="I27" s="63"/>
      <c r="J27" s="111">
        <f>SUM(J14:J26)</f>
        <v>48507.8</v>
      </c>
      <c r="K27" s="112"/>
      <c r="L27" s="113"/>
      <c r="M27" s="111">
        <f>SUM(M14:M26)</f>
        <v>47630</v>
      </c>
    </row>
    <row r="28" ht="20" customHeight="1" spans="1:13">
      <c r="A28" s="65" t="s">
        <v>50</v>
      </c>
      <c r="B28" s="66" t="s">
        <v>51</v>
      </c>
      <c r="C28" s="67"/>
      <c r="D28" s="68"/>
      <c r="E28" s="69"/>
      <c r="F28" s="70"/>
      <c r="G28" s="71"/>
      <c r="H28" s="69"/>
      <c r="I28" s="70"/>
      <c r="J28" s="114"/>
      <c r="K28" s="115"/>
      <c r="L28" s="116"/>
      <c r="M28" s="114"/>
    </row>
    <row r="29" ht="20" customHeight="1" spans="1:13">
      <c r="A29" s="80" t="s">
        <v>52</v>
      </c>
      <c r="B29" s="81"/>
      <c r="C29" s="82"/>
      <c r="D29" s="53"/>
      <c r="E29" s="75"/>
      <c r="F29" s="83"/>
      <c r="G29" s="55"/>
      <c r="H29" s="75"/>
      <c r="I29" s="83"/>
      <c r="J29" s="110"/>
      <c r="K29" s="118"/>
      <c r="L29" s="119"/>
      <c r="M29" s="110"/>
    </row>
    <row r="30" ht="20" customHeight="1" spans="1:13">
      <c r="A30" s="56">
        <v>1</v>
      </c>
      <c r="B30" s="23" t="s">
        <v>53</v>
      </c>
      <c r="C30" s="23" t="s">
        <v>31</v>
      </c>
      <c r="D30" s="84">
        <v>8</v>
      </c>
      <c r="E30" s="85" t="s">
        <v>54</v>
      </c>
      <c r="F30" s="20">
        <v>750</v>
      </c>
      <c r="G30" s="55">
        <f>D30*F30*1.05</f>
        <v>6300</v>
      </c>
      <c r="H30" s="85" t="s">
        <v>54</v>
      </c>
      <c r="I30" s="20">
        <v>825</v>
      </c>
      <c r="J30" s="110">
        <f>D30*I30*1.16</f>
        <v>7656</v>
      </c>
      <c r="K30" s="118"/>
      <c r="L30" s="20">
        <v>800</v>
      </c>
      <c r="M30" s="110">
        <f>D30*L30*1.16</f>
        <v>7424</v>
      </c>
    </row>
    <row r="31" ht="20" customHeight="1" spans="1:13">
      <c r="A31" s="56">
        <v>2</v>
      </c>
      <c r="B31" s="23" t="s">
        <v>55</v>
      </c>
      <c r="C31" s="23" t="s">
        <v>16</v>
      </c>
      <c r="D31" s="84">
        <v>1</v>
      </c>
      <c r="E31" s="85" t="s">
        <v>56</v>
      </c>
      <c r="F31" s="20">
        <v>11200</v>
      </c>
      <c r="G31" s="55">
        <f>D31*F31*1.05</f>
        <v>11760</v>
      </c>
      <c r="H31" s="85" t="s">
        <v>56</v>
      </c>
      <c r="I31" s="20">
        <v>14000</v>
      </c>
      <c r="J31" s="110">
        <f>D31*I31*1.16</f>
        <v>16240</v>
      </c>
      <c r="K31" s="118"/>
      <c r="L31" s="20">
        <v>12000</v>
      </c>
      <c r="M31" s="110">
        <f>D31*L31*1.16</f>
        <v>13920</v>
      </c>
    </row>
    <row r="32" ht="20" customHeight="1" spans="1:13">
      <c r="A32" s="56">
        <v>3</v>
      </c>
      <c r="B32" s="23" t="s">
        <v>57</v>
      </c>
      <c r="C32" s="23" t="s">
        <v>31</v>
      </c>
      <c r="D32" s="84">
        <v>4</v>
      </c>
      <c r="E32" s="85" t="s">
        <v>58</v>
      </c>
      <c r="F32" s="20">
        <v>1350</v>
      </c>
      <c r="G32" s="55">
        <f>D32*F32*1.05</f>
        <v>5670</v>
      </c>
      <c r="H32" s="85" t="s">
        <v>58</v>
      </c>
      <c r="I32" s="20">
        <v>1310</v>
      </c>
      <c r="J32" s="110">
        <f>D32*I32*1.16</f>
        <v>6078.4</v>
      </c>
      <c r="K32" s="118"/>
      <c r="L32" s="20">
        <v>1300</v>
      </c>
      <c r="M32" s="110">
        <f>D32*L32*1.16</f>
        <v>6032</v>
      </c>
    </row>
    <row r="33" ht="20" customHeight="1" spans="1:13">
      <c r="A33" s="56">
        <v>4</v>
      </c>
      <c r="B33" s="23" t="s">
        <v>59</v>
      </c>
      <c r="C33" s="23" t="s">
        <v>16</v>
      </c>
      <c r="D33" s="84">
        <v>1</v>
      </c>
      <c r="E33" s="85" t="s">
        <v>60</v>
      </c>
      <c r="F33" s="20">
        <v>5850</v>
      </c>
      <c r="G33" s="55">
        <f>D33*F33*1.05</f>
        <v>6142.5</v>
      </c>
      <c r="H33" s="85" t="s">
        <v>60</v>
      </c>
      <c r="I33" s="20">
        <v>6900</v>
      </c>
      <c r="J33" s="110">
        <f>D33*I33*1.16</f>
        <v>8004</v>
      </c>
      <c r="K33" s="118"/>
      <c r="L33" s="20">
        <v>6000</v>
      </c>
      <c r="M33" s="110">
        <f>D33*L33*1.16</f>
        <v>6960</v>
      </c>
    </row>
    <row r="34" ht="20" customHeight="1" spans="1:13">
      <c r="A34" s="56">
        <v>5</v>
      </c>
      <c r="B34" s="23" t="s">
        <v>61</v>
      </c>
      <c r="C34" s="23" t="s">
        <v>16</v>
      </c>
      <c r="D34" s="84">
        <v>1</v>
      </c>
      <c r="E34" s="85"/>
      <c r="F34" s="86">
        <v>850</v>
      </c>
      <c r="G34" s="55">
        <f>D34*F34*1.05</f>
        <v>892.5</v>
      </c>
      <c r="H34" s="85"/>
      <c r="I34" s="86">
        <v>1000</v>
      </c>
      <c r="J34" s="110">
        <f>D34*I34*1.16</f>
        <v>1160</v>
      </c>
      <c r="K34" s="118"/>
      <c r="L34" s="20">
        <v>1100</v>
      </c>
      <c r="M34" s="110">
        <f>D34*L34*1.16</f>
        <v>1276</v>
      </c>
    </row>
    <row r="35" ht="20" customHeight="1" spans="1:13">
      <c r="A35" s="80" t="s">
        <v>62</v>
      </c>
      <c r="B35" s="81"/>
      <c r="C35" s="82"/>
      <c r="D35" s="53"/>
      <c r="E35" s="75"/>
      <c r="F35" s="83"/>
      <c r="G35" s="55"/>
      <c r="H35" s="75"/>
      <c r="I35" s="83"/>
      <c r="J35" s="110"/>
      <c r="K35" s="118"/>
      <c r="L35" s="20"/>
      <c r="M35" s="110"/>
    </row>
    <row r="36" ht="20" customHeight="1" spans="1:13">
      <c r="A36" s="56">
        <v>1</v>
      </c>
      <c r="B36" s="23" t="s">
        <v>53</v>
      </c>
      <c r="C36" s="23" t="s">
        <v>31</v>
      </c>
      <c r="D36" s="84">
        <v>4</v>
      </c>
      <c r="E36" s="85" t="s">
        <v>54</v>
      </c>
      <c r="F36" s="20">
        <v>750</v>
      </c>
      <c r="G36" s="55">
        <f>D36*F36*1.05</f>
        <v>3150</v>
      </c>
      <c r="H36" s="85" t="s">
        <v>54</v>
      </c>
      <c r="I36" s="20">
        <v>825</v>
      </c>
      <c r="J36" s="110">
        <f>D36*I36*1.16</f>
        <v>3828</v>
      </c>
      <c r="K36" s="118"/>
      <c r="L36" s="20">
        <v>800</v>
      </c>
      <c r="M36" s="110">
        <f>D36*L36*1.16</f>
        <v>3712</v>
      </c>
    </row>
    <row r="37" ht="20" customHeight="1" spans="1:13">
      <c r="A37" s="56">
        <v>2</v>
      </c>
      <c r="B37" s="23" t="s">
        <v>55</v>
      </c>
      <c r="C37" s="23" t="s">
        <v>16</v>
      </c>
      <c r="D37" s="84">
        <v>1</v>
      </c>
      <c r="E37" s="85" t="s">
        <v>56</v>
      </c>
      <c r="F37" s="20">
        <v>11200</v>
      </c>
      <c r="G37" s="55">
        <f>D37*F37*1.05</f>
        <v>11760</v>
      </c>
      <c r="H37" s="85" t="s">
        <v>56</v>
      </c>
      <c r="I37" s="20">
        <v>14000</v>
      </c>
      <c r="J37" s="110">
        <f>D37*I37*1.16</f>
        <v>16240</v>
      </c>
      <c r="K37" s="118"/>
      <c r="L37" s="20">
        <v>12000</v>
      </c>
      <c r="M37" s="110">
        <f>D37*L37*1.16</f>
        <v>13920</v>
      </c>
    </row>
    <row r="38" ht="20" customHeight="1" spans="1:13">
      <c r="A38" s="56">
        <v>3</v>
      </c>
      <c r="B38" s="23" t="s">
        <v>57</v>
      </c>
      <c r="C38" s="23" t="s">
        <v>31</v>
      </c>
      <c r="D38" s="84">
        <v>4</v>
      </c>
      <c r="E38" s="85" t="s">
        <v>58</v>
      </c>
      <c r="F38" s="20">
        <v>1350</v>
      </c>
      <c r="G38" s="55">
        <f>D38*F38*1.05</f>
        <v>5670</v>
      </c>
      <c r="H38" s="85" t="s">
        <v>58</v>
      </c>
      <c r="I38" s="20">
        <v>1310</v>
      </c>
      <c r="J38" s="110">
        <f>D38*I38*1.16</f>
        <v>6078.4</v>
      </c>
      <c r="K38" s="118"/>
      <c r="L38" s="20">
        <v>1300</v>
      </c>
      <c r="M38" s="110">
        <f>D38*L38*1.16</f>
        <v>6032</v>
      </c>
    </row>
    <row r="39" ht="20" customHeight="1" spans="1:13">
      <c r="A39" s="56">
        <v>4</v>
      </c>
      <c r="B39" s="23" t="s">
        <v>59</v>
      </c>
      <c r="C39" s="23" t="s">
        <v>16</v>
      </c>
      <c r="D39" s="84">
        <v>1</v>
      </c>
      <c r="E39" s="85" t="s">
        <v>60</v>
      </c>
      <c r="F39" s="20">
        <v>5850</v>
      </c>
      <c r="G39" s="55">
        <f>D39*F39*1.05</f>
        <v>6142.5</v>
      </c>
      <c r="H39" s="85" t="s">
        <v>60</v>
      </c>
      <c r="I39" s="20">
        <v>6900</v>
      </c>
      <c r="J39" s="110">
        <f>D39*I39*1.16</f>
        <v>8004</v>
      </c>
      <c r="K39" s="118"/>
      <c r="L39" s="20">
        <v>6000</v>
      </c>
      <c r="M39" s="110">
        <f>D39*L39*1.16</f>
        <v>6960</v>
      </c>
    </row>
    <row r="40" ht="20" customHeight="1" spans="1:13">
      <c r="A40" s="56">
        <v>5</v>
      </c>
      <c r="B40" s="23" t="s">
        <v>61</v>
      </c>
      <c r="C40" s="23" t="s">
        <v>16</v>
      </c>
      <c r="D40" s="84">
        <v>1</v>
      </c>
      <c r="E40" s="87"/>
      <c r="F40" s="88">
        <v>850</v>
      </c>
      <c r="G40" s="55">
        <f>D40*F40*1.05</f>
        <v>892.5</v>
      </c>
      <c r="H40" s="87"/>
      <c r="I40" s="88">
        <v>1000</v>
      </c>
      <c r="J40" s="110">
        <f>D40*I40*1.16</f>
        <v>1160</v>
      </c>
      <c r="K40" s="112"/>
      <c r="L40" s="120">
        <v>1100</v>
      </c>
      <c r="M40" s="110">
        <f>D40*L40*1.16</f>
        <v>1276</v>
      </c>
    </row>
    <row r="41" ht="20" customHeight="1" spans="1:13">
      <c r="A41" s="76"/>
      <c r="B41" s="89" t="s">
        <v>25</v>
      </c>
      <c r="C41" s="78"/>
      <c r="D41" s="79"/>
      <c r="E41" s="62"/>
      <c r="F41" s="63"/>
      <c r="G41" s="64">
        <f>SUM(G30:G40)</f>
        <v>58380</v>
      </c>
      <c r="H41" s="62"/>
      <c r="I41" s="63"/>
      <c r="J41" s="111">
        <f>SUM(J30:J40)</f>
        <v>74448.8</v>
      </c>
      <c r="K41" s="112"/>
      <c r="L41" s="113"/>
      <c r="M41" s="111">
        <f>SUM(M30:M40)</f>
        <v>67512</v>
      </c>
    </row>
    <row r="42" ht="20" customHeight="1" spans="1:13">
      <c r="A42" s="65" t="s">
        <v>63</v>
      </c>
      <c r="B42" s="66" t="s">
        <v>64</v>
      </c>
      <c r="C42" s="67"/>
      <c r="D42" s="68"/>
      <c r="E42" s="69"/>
      <c r="F42" s="70"/>
      <c r="G42" s="71"/>
      <c r="H42" s="69"/>
      <c r="I42" s="70"/>
      <c r="J42" s="114"/>
      <c r="K42" s="115"/>
      <c r="L42" s="116"/>
      <c r="M42" s="114"/>
    </row>
    <row r="43" ht="20" customHeight="1" spans="1:13">
      <c r="A43" s="90">
        <v>1</v>
      </c>
      <c r="B43" s="23" t="s">
        <v>65</v>
      </c>
      <c r="C43" s="23" t="s">
        <v>66</v>
      </c>
      <c r="D43" s="23">
        <v>9</v>
      </c>
      <c r="E43" s="85" t="s">
        <v>67</v>
      </c>
      <c r="F43" s="20">
        <v>1340</v>
      </c>
      <c r="G43" s="55">
        <f>D43*F43*1.05</f>
        <v>12663</v>
      </c>
      <c r="H43" s="85" t="s">
        <v>67</v>
      </c>
      <c r="I43" s="20">
        <v>1450</v>
      </c>
      <c r="J43" s="110">
        <f t="shared" ref="J43:J51" si="3">D43*I43*1.1</f>
        <v>14355</v>
      </c>
      <c r="K43" s="85" t="s">
        <v>67</v>
      </c>
      <c r="L43" s="20">
        <v>1600</v>
      </c>
      <c r="M43" s="110">
        <f>D43*L43*1.1</f>
        <v>15840</v>
      </c>
    </row>
    <row r="44" ht="20" customHeight="1" spans="1:13">
      <c r="A44" s="90">
        <v>2</v>
      </c>
      <c r="B44" s="23" t="s">
        <v>68</v>
      </c>
      <c r="C44" s="23" t="s">
        <v>31</v>
      </c>
      <c r="D44" s="23">
        <v>10</v>
      </c>
      <c r="E44" s="85" t="s">
        <v>69</v>
      </c>
      <c r="F44" s="20">
        <v>40</v>
      </c>
      <c r="G44" s="55">
        <f>D44*F44*1.05</f>
        <v>420</v>
      </c>
      <c r="H44" s="85" t="s">
        <v>69</v>
      </c>
      <c r="I44" s="20">
        <v>35</v>
      </c>
      <c r="J44" s="110">
        <f t="shared" si="3"/>
        <v>385</v>
      </c>
      <c r="K44" s="85" t="s">
        <v>69</v>
      </c>
      <c r="L44" s="20">
        <v>38</v>
      </c>
      <c r="M44" s="110">
        <f>D44*L44*1.1</f>
        <v>418</v>
      </c>
    </row>
    <row r="45" ht="20" customHeight="1" spans="1:13">
      <c r="A45" s="90">
        <v>3</v>
      </c>
      <c r="B45" s="23" t="s">
        <v>70</v>
      </c>
      <c r="C45" s="23" t="s">
        <v>16</v>
      </c>
      <c r="D45" s="23">
        <v>3</v>
      </c>
      <c r="E45" s="85" t="s">
        <v>69</v>
      </c>
      <c r="F45" s="20">
        <v>80</v>
      </c>
      <c r="G45" s="55">
        <f>D45*F45*1.05</f>
        <v>252</v>
      </c>
      <c r="H45" s="85" t="s">
        <v>69</v>
      </c>
      <c r="I45" s="20">
        <v>150</v>
      </c>
      <c r="J45" s="110">
        <f t="shared" si="3"/>
        <v>495</v>
      </c>
      <c r="K45" s="85" t="s">
        <v>69</v>
      </c>
      <c r="L45" s="20">
        <v>110</v>
      </c>
      <c r="M45" s="110">
        <f>D45*L45*1.1</f>
        <v>363</v>
      </c>
    </row>
    <row r="46" ht="20" customHeight="1" spans="1:13">
      <c r="A46" s="90">
        <v>4</v>
      </c>
      <c r="B46" s="23" t="s">
        <v>71</v>
      </c>
      <c r="C46" s="23" t="s">
        <v>31</v>
      </c>
      <c r="D46" s="23">
        <v>6</v>
      </c>
      <c r="E46" s="85"/>
      <c r="F46" s="20">
        <v>420</v>
      </c>
      <c r="G46" s="55">
        <f>D46*F46*1.05</f>
        <v>2646</v>
      </c>
      <c r="H46" s="85"/>
      <c r="I46" s="20">
        <v>410</v>
      </c>
      <c r="J46" s="110">
        <f t="shared" si="3"/>
        <v>2706</v>
      </c>
      <c r="K46" s="85"/>
      <c r="L46" s="20">
        <v>450</v>
      </c>
      <c r="M46" s="110">
        <f>D46*L46*1.1</f>
        <v>2970</v>
      </c>
    </row>
    <row r="47" ht="20" customHeight="1" spans="1:13">
      <c r="A47" s="90">
        <v>5</v>
      </c>
      <c r="B47" s="23" t="s">
        <v>72</v>
      </c>
      <c r="C47" s="23" t="s">
        <v>31</v>
      </c>
      <c r="D47" s="23">
        <v>3</v>
      </c>
      <c r="E47" s="85"/>
      <c r="F47" s="20">
        <v>700</v>
      </c>
      <c r="G47" s="55">
        <f>D47*F47*1.05</f>
        <v>2205</v>
      </c>
      <c r="H47" s="85"/>
      <c r="I47" s="20">
        <v>800</v>
      </c>
      <c r="J47" s="110">
        <f t="shared" si="3"/>
        <v>2640</v>
      </c>
      <c r="K47" s="85"/>
      <c r="L47" s="20">
        <v>750</v>
      </c>
      <c r="M47" s="110">
        <f>D47*L47*1.1</f>
        <v>2475</v>
      </c>
    </row>
    <row r="48" ht="20" customHeight="1" spans="1:13">
      <c r="A48" s="90">
        <v>6</v>
      </c>
      <c r="B48" s="23" t="s">
        <v>73</v>
      </c>
      <c r="C48" s="23" t="s">
        <v>31</v>
      </c>
      <c r="D48" s="23">
        <v>1</v>
      </c>
      <c r="E48" s="85" t="s">
        <v>74</v>
      </c>
      <c r="F48" s="20">
        <v>2420</v>
      </c>
      <c r="G48" s="55">
        <f t="shared" ref="G48:G56" si="4">D48*F48*1.05</f>
        <v>2541</v>
      </c>
      <c r="H48" s="85" t="s">
        <v>74</v>
      </c>
      <c r="I48" s="20">
        <v>2650</v>
      </c>
      <c r="J48" s="110">
        <f t="shared" si="3"/>
        <v>2915</v>
      </c>
      <c r="K48" s="85" t="s">
        <v>74</v>
      </c>
      <c r="L48" s="20">
        <v>2300</v>
      </c>
      <c r="M48" s="110">
        <f t="shared" ref="M48:M56" si="5">D48*L48*1.1</f>
        <v>2530</v>
      </c>
    </row>
    <row r="49" ht="20" customHeight="1" spans="1:13">
      <c r="A49" s="90">
        <v>7</v>
      </c>
      <c r="B49" s="23" t="s">
        <v>75</v>
      </c>
      <c r="C49" s="23" t="s">
        <v>16</v>
      </c>
      <c r="D49" s="23">
        <v>1</v>
      </c>
      <c r="E49" s="85" t="s">
        <v>76</v>
      </c>
      <c r="F49" s="20">
        <v>1850</v>
      </c>
      <c r="G49" s="55">
        <f t="shared" si="4"/>
        <v>1942.5</v>
      </c>
      <c r="H49" s="85" t="s">
        <v>76</v>
      </c>
      <c r="I49" s="20">
        <v>1570</v>
      </c>
      <c r="J49" s="110">
        <f t="shared" si="3"/>
        <v>1727</v>
      </c>
      <c r="K49" s="85" t="s">
        <v>76</v>
      </c>
      <c r="L49" s="20">
        <v>1800</v>
      </c>
      <c r="M49" s="110">
        <f t="shared" si="5"/>
        <v>1980</v>
      </c>
    </row>
    <row r="50" ht="20" customHeight="1" spans="1:13">
      <c r="A50" s="90">
        <v>8</v>
      </c>
      <c r="B50" s="23" t="s">
        <v>77</v>
      </c>
      <c r="C50" s="23" t="s">
        <v>78</v>
      </c>
      <c r="D50" s="23">
        <v>100</v>
      </c>
      <c r="E50" s="85"/>
      <c r="F50" s="20">
        <v>7</v>
      </c>
      <c r="G50" s="55">
        <f t="shared" si="4"/>
        <v>735</v>
      </c>
      <c r="H50" s="85"/>
      <c r="I50" s="20">
        <v>10</v>
      </c>
      <c r="J50" s="110">
        <f t="shared" si="3"/>
        <v>1100</v>
      </c>
      <c r="K50" s="85"/>
      <c r="L50" s="20">
        <v>6</v>
      </c>
      <c r="M50" s="110">
        <f t="shared" si="5"/>
        <v>660</v>
      </c>
    </row>
    <row r="51" ht="20" customHeight="1" spans="1:13">
      <c r="A51" s="90">
        <v>9</v>
      </c>
      <c r="B51" s="23" t="s">
        <v>79</v>
      </c>
      <c r="C51" s="23" t="s">
        <v>24</v>
      </c>
      <c r="D51" s="23">
        <v>1</v>
      </c>
      <c r="E51" s="85"/>
      <c r="F51" s="20">
        <v>500</v>
      </c>
      <c r="G51" s="55">
        <f t="shared" si="4"/>
        <v>525</v>
      </c>
      <c r="H51" s="85"/>
      <c r="I51" s="20">
        <v>2000</v>
      </c>
      <c r="J51" s="110">
        <f t="shared" si="3"/>
        <v>2200</v>
      </c>
      <c r="K51" s="85"/>
      <c r="L51" s="20">
        <v>2000</v>
      </c>
      <c r="M51" s="110">
        <f t="shared" si="5"/>
        <v>2200</v>
      </c>
    </row>
    <row r="52" ht="20" customHeight="1" spans="1:13">
      <c r="A52" s="90">
        <v>10</v>
      </c>
      <c r="B52" s="23" t="s">
        <v>80</v>
      </c>
      <c r="C52" s="23" t="s">
        <v>66</v>
      </c>
      <c r="D52" s="20">
        <v>6</v>
      </c>
      <c r="E52" s="85" t="s">
        <v>81</v>
      </c>
      <c r="F52" s="20">
        <v>850</v>
      </c>
      <c r="G52" s="55">
        <f t="shared" si="4"/>
        <v>5355</v>
      </c>
      <c r="H52" s="85" t="s">
        <v>81</v>
      </c>
      <c r="I52" s="20">
        <v>870</v>
      </c>
      <c r="J52" s="110">
        <f>D52*I52*1.11</f>
        <v>5794.2</v>
      </c>
      <c r="K52" s="85" t="s">
        <v>81</v>
      </c>
      <c r="L52" s="20">
        <v>900</v>
      </c>
      <c r="M52" s="110">
        <f t="shared" si="5"/>
        <v>5940</v>
      </c>
    </row>
    <row r="53" ht="20" customHeight="1" spans="1:13">
      <c r="A53" s="90">
        <v>11</v>
      </c>
      <c r="B53" s="23" t="s">
        <v>82</v>
      </c>
      <c r="C53" s="23" t="s">
        <v>66</v>
      </c>
      <c r="D53" s="20">
        <v>6</v>
      </c>
      <c r="E53" s="85" t="s">
        <v>83</v>
      </c>
      <c r="F53" s="20">
        <v>810</v>
      </c>
      <c r="G53" s="55">
        <f t="shared" si="4"/>
        <v>5103</v>
      </c>
      <c r="H53" s="85" t="s">
        <v>83</v>
      </c>
      <c r="I53" s="20">
        <v>750</v>
      </c>
      <c r="J53" s="110">
        <f>D53*I53*1.11</f>
        <v>4995</v>
      </c>
      <c r="K53" s="85" t="s">
        <v>83</v>
      </c>
      <c r="L53" s="20">
        <v>850</v>
      </c>
      <c r="M53" s="110">
        <f t="shared" si="5"/>
        <v>5610</v>
      </c>
    </row>
    <row r="54" ht="20" customHeight="1" spans="1:13">
      <c r="A54" s="90">
        <v>12</v>
      </c>
      <c r="B54" s="23" t="s">
        <v>68</v>
      </c>
      <c r="C54" s="23" t="s">
        <v>31</v>
      </c>
      <c r="D54" s="20">
        <v>6</v>
      </c>
      <c r="E54" s="85" t="s">
        <v>69</v>
      </c>
      <c r="F54" s="20">
        <v>40</v>
      </c>
      <c r="G54" s="55">
        <f t="shared" si="4"/>
        <v>252</v>
      </c>
      <c r="H54" s="85" t="s">
        <v>69</v>
      </c>
      <c r="I54" s="20">
        <v>35</v>
      </c>
      <c r="J54" s="110">
        <f>D54*I54*1.11</f>
        <v>233.1</v>
      </c>
      <c r="K54" s="85" t="s">
        <v>69</v>
      </c>
      <c r="L54" s="20">
        <v>38</v>
      </c>
      <c r="M54" s="110">
        <f t="shared" si="5"/>
        <v>250.8</v>
      </c>
    </row>
    <row r="55" ht="20" customHeight="1" spans="1:13">
      <c r="A55" s="90">
        <v>13</v>
      </c>
      <c r="B55" s="23" t="s">
        <v>84</v>
      </c>
      <c r="C55" s="23" t="s">
        <v>31</v>
      </c>
      <c r="D55" s="20">
        <v>6</v>
      </c>
      <c r="E55" s="85"/>
      <c r="F55" s="20">
        <v>480</v>
      </c>
      <c r="G55" s="55">
        <f t="shared" si="4"/>
        <v>3024</v>
      </c>
      <c r="H55" s="85"/>
      <c r="I55" s="20">
        <v>410</v>
      </c>
      <c r="J55" s="110">
        <f>D55*I55*1.11</f>
        <v>2730.6</v>
      </c>
      <c r="K55" s="85"/>
      <c r="L55" s="20">
        <v>450</v>
      </c>
      <c r="M55" s="110">
        <f t="shared" si="5"/>
        <v>2970</v>
      </c>
    </row>
    <row r="56" ht="20" customHeight="1" spans="1:13">
      <c r="A56" s="90">
        <v>14</v>
      </c>
      <c r="B56" s="23" t="s">
        <v>85</v>
      </c>
      <c r="C56" s="23" t="s">
        <v>66</v>
      </c>
      <c r="D56" s="20">
        <v>6</v>
      </c>
      <c r="E56" s="85"/>
      <c r="F56" s="20">
        <v>400</v>
      </c>
      <c r="G56" s="55">
        <f t="shared" si="4"/>
        <v>2520</v>
      </c>
      <c r="H56" s="85"/>
      <c r="I56" s="20">
        <v>500</v>
      </c>
      <c r="J56" s="110">
        <f>D56*I56*1.11</f>
        <v>3330</v>
      </c>
      <c r="K56" s="85"/>
      <c r="L56" s="20">
        <v>570</v>
      </c>
      <c r="M56" s="110">
        <f t="shared" si="5"/>
        <v>3762</v>
      </c>
    </row>
    <row r="57" ht="20" customHeight="1" spans="1:13">
      <c r="A57" s="76"/>
      <c r="B57" s="89" t="s">
        <v>25</v>
      </c>
      <c r="C57" s="78"/>
      <c r="D57" s="79"/>
      <c r="E57" s="62"/>
      <c r="F57" s="63"/>
      <c r="G57" s="64">
        <f>SUM(G43:G56)</f>
        <v>40183.5</v>
      </c>
      <c r="H57" s="62"/>
      <c r="I57" s="63"/>
      <c r="J57" s="111">
        <f>SUM(J43:J56)</f>
        <v>45605.9</v>
      </c>
      <c r="K57" s="62"/>
      <c r="L57" s="113"/>
      <c r="M57" s="111">
        <f>SUM(M43:M56)</f>
        <v>47968.8</v>
      </c>
    </row>
    <row r="58" ht="20" customHeight="1" spans="1:13">
      <c r="A58" s="91" t="s">
        <v>86</v>
      </c>
      <c r="B58" s="66" t="s">
        <v>87</v>
      </c>
      <c r="C58" s="92"/>
      <c r="D58" s="93"/>
      <c r="E58" s="94"/>
      <c r="F58" s="70"/>
      <c r="G58" s="95"/>
      <c r="H58" s="94"/>
      <c r="I58" s="121"/>
      <c r="J58" s="114"/>
      <c r="K58" s="122"/>
      <c r="L58" s="123"/>
      <c r="M58" s="124"/>
    </row>
    <row r="59" ht="20" customHeight="1" spans="1:13">
      <c r="A59" s="96">
        <v>1</v>
      </c>
      <c r="B59" s="23" t="s">
        <v>88</v>
      </c>
      <c r="C59" s="23" t="s">
        <v>31</v>
      </c>
      <c r="D59" s="23">
        <v>26</v>
      </c>
      <c r="E59" s="85" t="s">
        <v>89</v>
      </c>
      <c r="F59" s="20">
        <v>1050</v>
      </c>
      <c r="G59" s="55">
        <f>D59*F59*1.05</f>
        <v>28665</v>
      </c>
      <c r="H59" s="85" t="s">
        <v>89</v>
      </c>
      <c r="I59" s="20">
        <v>1120</v>
      </c>
      <c r="J59" s="110">
        <f>D59*I59*1.1</f>
        <v>32032</v>
      </c>
      <c r="K59" s="20" t="s">
        <v>22</v>
      </c>
      <c r="L59" s="20">
        <v>1100</v>
      </c>
      <c r="M59" s="110">
        <f>D59*L59*1.1</f>
        <v>31460</v>
      </c>
    </row>
    <row r="60" ht="20" customHeight="1" spans="1:13">
      <c r="A60" s="96">
        <v>2</v>
      </c>
      <c r="B60" s="23" t="s">
        <v>90</v>
      </c>
      <c r="C60" s="23" t="s">
        <v>16</v>
      </c>
      <c r="D60" s="23">
        <v>1</v>
      </c>
      <c r="E60" s="85" t="s">
        <v>91</v>
      </c>
      <c r="F60" s="20">
        <v>7300</v>
      </c>
      <c r="G60" s="55">
        <f>D60*F60*1.05</f>
        <v>7665</v>
      </c>
      <c r="H60" s="85" t="s">
        <v>91</v>
      </c>
      <c r="I60" s="20">
        <v>7200</v>
      </c>
      <c r="J60" s="110">
        <f>D60*I60*1.1</f>
        <v>7920</v>
      </c>
      <c r="K60" s="20" t="s">
        <v>22</v>
      </c>
      <c r="L60" s="20">
        <v>6750</v>
      </c>
      <c r="M60" s="110">
        <f>D60*L60*1.1</f>
        <v>7425</v>
      </c>
    </row>
    <row r="61" ht="20" customHeight="1" spans="1:13">
      <c r="A61" s="96">
        <v>3</v>
      </c>
      <c r="B61" s="23" t="s">
        <v>92</v>
      </c>
      <c r="C61" s="23" t="s">
        <v>16</v>
      </c>
      <c r="D61" s="23">
        <v>2</v>
      </c>
      <c r="E61" s="85" t="s">
        <v>21</v>
      </c>
      <c r="F61" s="20">
        <v>2500</v>
      </c>
      <c r="G61" s="55">
        <f>D61*F61*1.05</f>
        <v>5250</v>
      </c>
      <c r="H61" s="18" t="s">
        <v>22</v>
      </c>
      <c r="I61" s="20">
        <v>5800</v>
      </c>
      <c r="J61" s="110">
        <f>D61*I61*1.1</f>
        <v>12760</v>
      </c>
      <c r="K61" s="20"/>
      <c r="L61" s="20">
        <v>2100</v>
      </c>
      <c r="M61" s="110">
        <f>D61*L61*1.1</f>
        <v>4620</v>
      </c>
    </row>
    <row r="62" ht="20" customHeight="1" spans="1:13">
      <c r="A62" s="96">
        <v>4</v>
      </c>
      <c r="B62" s="23" t="s">
        <v>79</v>
      </c>
      <c r="C62" s="23" t="s">
        <v>24</v>
      </c>
      <c r="D62" s="23">
        <v>1</v>
      </c>
      <c r="E62" s="85"/>
      <c r="F62" s="20">
        <v>200</v>
      </c>
      <c r="G62" s="55">
        <f>D62*F62*1.05</f>
        <v>210</v>
      </c>
      <c r="H62" s="18"/>
      <c r="I62" s="20">
        <v>1000</v>
      </c>
      <c r="J62" s="110">
        <f>D62*I62*1.1</f>
        <v>1100</v>
      </c>
      <c r="K62" s="20"/>
      <c r="L62" s="20">
        <v>500</v>
      </c>
      <c r="M62" s="110">
        <f>D62*L62*1.1</f>
        <v>550</v>
      </c>
    </row>
    <row r="63" ht="20" customHeight="1" spans="1:13">
      <c r="A63" s="97"/>
      <c r="B63" s="89" t="s">
        <v>25</v>
      </c>
      <c r="C63" s="78"/>
      <c r="D63" s="79"/>
      <c r="E63" s="62"/>
      <c r="F63" s="63"/>
      <c r="G63" s="64">
        <f>SUM(G59:G62)</f>
        <v>41790</v>
      </c>
      <c r="H63" s="62"/>
      <c r="I63" s="63"/>
      <c r="J63" s="111">
        <f>SUM(J59:J62)</f>
        <v>53812</v>
      </c>
      <c r="K63" s="112"/>
      <c r="L63" s="113"/>
      <c r="M63" s="111">
        <f>SUM(M59:M62)</f>
        <v>44055</v>
      </c>
    </row>
    <row r="64" ht="20" customHeight="1" spans="1:13">
      <c r="A64" s="98" t="s">
        <v>93</v>
      </c>
      <c r="B64" s="99"/>
      <c r="C64" s="99"/>
      <c r="D64" s="99"/>
      <c r="E64" s="100">
        <f>G12+G27+G41+G57+G63</f>
        <v>199295.25</v>
      </c>
      <c r="F64" s="101"/>
      <c r="G64" s="101"/>
      <c r="H64" s="100">
        <f>J12+J27+J41+J57+J63</f>
        <v>249654.5</v>
      </c>
      <c r="I64" s="101"/>
      <c r="J64" s="101"/>
      <c r="K64" s="100">
        <f>M12+M27+M41+M57+M63</f>
        <v>231974.3</v>
      </c>
      <c r="L64" s="101"/>
      <c r="M64" s="125"/>
    </row>
    <row r="65" ht="20" customHeight="1" spans="1:13">
      <c r="A65" s="126" t="s">
        <v>94</v>
      </c>
      <c r="B65" s="127"/>
      <c r="C65" s="127"/>
      <c r="D65" s="127"/>
      <c r="E65" s="128" t="s">
        <v>95</v>
      </c>
      <c r="F65" s="129"/>
      <c r="G65" s="129"/>
      <c r="H65" s="130" t="s">
        <v>96</v>
      </c>
      <c r="I65" s="138"/>
      <c r="J65" s="139"/>
      <c r="K65" s="140" t="s">
        <v>97</v>
      </c>
      <c r="L65" s="138"/>
      <c r="M65" s="141"/>
    </row>
    <row r="66" ht="20" customHeight="1" spans="1:13">
      <c r="A66" s="131" t="s">
        <v>98</v>
      </c>
      <c r="B66" s="132"/>
      <c r="C66" s="133"/>
      <c r="D66" s="133"/>
      <c r="E66" s="134">
        <v>4.5</v>
      </c>
      <c r="F66" s="135"/>
      <c r="G66" s="135"/>
      <c r="H66" s="136">
        <v>3</v>
      </c>
      <c r="I66" s="142"/>
      <c r="J66" s="143"/>
      <c r="K66" s="142">
        <v>3.5</v>
      </c>
      <c r="L66" s="142"/>
      <c r="M66" s="143"/>
    </row>
    <row r="68" spans="1:13">
      <c r="A68" s="137" t="s">
        <v>99</v>
      </c>
      <c r="B68" s="137"/>
      <c r="C68" s="137"/>
      <c r="D68" s="137"/>
      <c r="E68" s="137"/>
      <c r="F68" s="137"/>
      <c r="G68" s="137"/>
      <c r="H68" s="137"/>
      <c r="I68" s="137"/>
      <c r="J68" s="137"/>
      <c r="K68" s="137"/>
      <c r="L68" s="137"/>
      <c r="M68" s="137"/>
    </row>
    <row r="72" spans="8:8">
      <c r="H72" s="32" t="e">
        <f>#REF!+#REF!+#REF!+#REF!</f>
        <v>#REF!</v>
      </c>
    </row>
  </sheetData>
  <mergeCells count="24">
    <mergeCell ref="A2:M2"/>
    <mergeCell ref="J4:M4"/>
    <mergeCell ref="E5:G5"/>
    <mergeCell ref="H5:J5"/>
    <mergeCell ref="K5:M5"/>
    <mergeCell ref="A29:B29"/>
    <mergeCell ref="A35:B35"/>
    <mergeCell ref="A64:D64"/>
    <mergeCell ref="E64:G64"/>
    <mergeCell ref="H64:J64"/>
    <mergeCell ref="K64:M64"/>
    <mergeCell ref="A65:D65"/>
    <mergeCell ref="E65:G65"/>
    <mergeCell ref="H65:J65"/>
    <mergeCell ref="K65:M65"/>
    <mergeCell ref="A66:D66"/>
    <mergeCell ref="E66:G66"/>
    <mergeCell ref="H66:J66"/>
    <mergeCell ref="K66:M66"/>
    <mergeCell ref="A68:M68"/>
    <mergeCell ref="A5:A6"/>
    <mergeCell ref="B5:B6"/>
    <mergeCell ref="C5:C6"/>
    <mergeCell ref="D5:D6"/>
  </mergeCells>
  <pageMargins left="0.668055555555556" right="0.275" top="0.196527777777778" bottom="0.196527777777778" header="0.15625" footer="0.15625"/>
  <pageSetup paperSize="9" scale="6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H25" sqref="H25"/>
    </sheetView>
  </sheetViews>
  <sheetFormatPr defaultColWidth="8.88888888888889" defaultRowHeight="13.2" outlineLevelCol="6"/>
  <cols>
    <col min="1" max="1" width="3.88888888888889" customWidth="1"/>
    <col min="2" max="2" width="28.6666666666667" customWidth="1"/>
    <col min="3" max="3" width="5.66666666666667" customWidth="1"/>
    <col min="4" max="4" width="8.22222222222222" customWidth="1"/>
    <col min="5" max="5" width="20" customWidth="1"/>
    <col min="6" max="6" width="14.6666666666667" customWidth="1"/>
    <col min="7" max="7" width="14" customWidth="1"/>
  </cols>
  <sheetData>
    <row r="1" ht="15.6" spans="2:2">
      <c r="B1" s="1" t="s">
        <v>100</v>
      </c>
    </row>
    <row r="2" ht="14" customHeight="1"/>
    <row r="3" ht="19" customHeight="1" spans="1:7">
      <c r="A3" s="2" t="s">
        <v>3</v>
      </c>
      <c r="B3" s="3" t="s">
        <v>4</v>
      </c>
      <c r="C3" s="2" t="s">
        <v>5</v>
      </c>
      <c r="D3" s="4" t="s">
        <v>6</v>
      </c>
      <c r="E3" s="5" t="s">
        <v>10</v>
      </c>
      <c r="F3" s="6" t="s">
        <v>101</v>
      </c>
      <c r="G3" s="6" t="s">
        <v>12</v>
      </c>
    </row>
    <row r="4" ht="20" customHeight="1" spans="1:7">
      <c r="A4" s="2"/>
      <c r="B4" s="3"/>
      <c r="C4" s="7"/>
      <c r="D4" s="8"/>
      <c r="E4" s="9"/>
      <c r="F4" s="10"/>
      <c r="G4" s="10"/>
    </row>
    <row r="5" ht="15.6" spans="1:7">
      <c r="A5" s="11" t="s">
        <v>102</v>
      </c>
      <c r="B5" s="12"/>
      <c r="C5" s="13"/>
      <c r="D5" s="14"/>
      <c r="E5" s="15"/>
      <c r="F5" s="16"/>
      <c r="G5" s="17"/>
    </row>
    <row r="6" ht="15.6" spans="1:7">
      <c r="A6" s="18">
        <v>1</v>
      </c>
      <c r="B6" s="19"/>
      <c r="C6" s="20"/>
      <c r="D6" s="20"/>
      <c r="E6" s="18"/>
      <c r="F6" s="20"/>
      <c r="G6" s="21"/>
    </row>
    <row r="7" ht="15.6" spans="1:7">
      <c r="A7" s="18">
        <v>2</v>
      </c>
      <c r="B7" s="19"/>
      <c r="C7" s="20"/>
      <c r="D7" s="20"/>
      <c r="E7" s="18"/>
      <c r="F7" s="20"/>
      <c r="G7" s="21"/>
    </row>
    <row r="8" ht="15.6" spans="1:7">
      <c r="A8" s="18">
        <v>3</v>
      </c>
      <c r="B8" s="19"/>
      <c r="C8" s="20"/>
      <c r="D8" s="20"/>
      <c r="E8" s="18"/>
      <c r="F8" s="20"/>
      <c r="G8" s="21"/>
    </row>
    <row r="9" ht="15.6" spans="1:7">
      <c r="A9" s="11" t="s">
        <v>103</v>
      </c>
      <c r="B9" s="12"/>
      <c r="G9" s="22"/>
    </row>
    <row r="10" ht="15.6" spans="1:7">
      <c r="A10" s="18">
        <v>1</v>
      </c>
      <c r="B10" s="19"/>
      <c r="C10" s="23"/>
      <c r="D10" s="20"/>
      <c r="E10" s="18"/>
      <c r="F10" s="20"/>
      <c r="G10" s="21"/>
    </row>
    <row r="11" ht="15.6" spans="1:7">
      <c r="A11" s="18">
        <v>2</v>
      </c>
      <c r="B11" s="19"/>
      <c r="C11" s="23"/>
      <c r="D11" s="20"/>
      <c r="E11" s="18"/>
      <c r="F11" s="20"/>
      <c r="G11" s="21"/>
    </row>
    <row r="12" ht="15.6" spans="1:7">
      <c r="A12" s="18">
        <v>3</v>
      </c>
      <c r="B12" s="19"/>
      <c r="C12" s="23"/>
      <c r="D12" s="20"/>
      <c r="E12" s="18"/>
      <c r="F12" s="20"/>
      <c r="G12" s="21"/>
    </row>
    <row r="13" ht="15.6" spans="1:7">
      <c r="A13" s="11" t="s">
        <v>104</v>
      </c>
      <c r="B13" s="12"/>
      <c r="G13" s="22"/>
    </row>
    <row r="14" ht="15.6" spans="1:7">
      <c r="A14" s="18">
        <v>1</v>
      </c>
      <c r="B14" s="19"/>
      <c r="C14" s="23"/>
      <c r="D14" s="20"/>
      <c r="E14" s="18"/>
      <c r="F14" s="20"/>
      <c r="G14" s="21"/>
    </row>
    <row r="15" ht="15.6" spans="1:7">
      <c r="A15" s="18">
        <v>2</v>
      </c>
      <c r="B15" s="19"/>
      <c r="C15" s="23"/>
      <c r="D15" s="20"/>
      <c r="E15" s="18"/>
      <c r="F15" s="20"/>
      <c r="G15" s="21"/>
    </row>
    <row r="16" ht="15.6" spans="1:7">
      <c r="A16" s="18">
        <v>3</v>
      </c>
      <c r="B16" s="19"/>
      <c r="C16" s="23"/>
      <c r="D16" s="20"/>
      <c r="E16" s="18"/>
      <c r="F16" s="20"/>
      <c r="G16" s="21"/>
    </row>
    <row r="17" ht="15.6" spans="1:7">
      <c r="A17" s="11" t="s">
        <v>105</v>
      </c>
      <c r="B17" s="12"/>
      <c r="G17" s="22"/>
    </row>
    <row r="18" ht="15.6" spans="1:7">
      <c r="A18" s="18">
        <v>1</v>
      </c>
      <c r="B18" s="19"/>
      <c r="C18" s="23"/>
      <c r="D18" s="20"/>
      <c r="E18" s="18"/>
      <c r="F18" s="20"/>
      <c r="G18" s="21"/>
    </row>
    <row r="19" ht="15.6" spans="1:7">
      <c r="A19" s="18">
        <v>2</v>
      </c>
      <c r="B19" s="19"/>
      <c r="C19" s="23"/>
      <c r="D19" s="20"/>
      <c r="E19" s="18"/>
      <c r="F19" s="20"/>
      <c r="G19" s="21"/>
    </row>
    <row r="20" ht="16.35" spans="1:7">
      <c r="A20" s="24">
        <v>3</v>
      </c>
      <c r="B20" s="25"/>
      <c r="C20" s="26"/>
      <c r="D20" s="27"/>
      <c r="E20" s="24"/>
      <c r="F20" s="27"/>
      <c r="G20" s="28"/>
    </row>
    <row r="22" spans="4:4">
      <c r="D22" s="29" t="s">
        <v>106</v>
      </c>
    </row>
  </sheetData>
  <mergeCells count="11">
    <mergeCell ref="A5:B5"/>
    <mergeCell ref="A9:B9"/>
    <mergeCell ref="A13:B13"/>
    <mergeCell ref="A17:B17"/>
    <mergeCell ref="A3:A4"/>
    <mergeCell ref="B3:B4"/>
    <mergeCell ref="C3:C4"/>
    <mergeCell ref="D3:D4"/>
    <mergeCell ref="E3:E4"/>
    <mergeCell ref="F3:F4"/>
    <mergeCell ref="G3:G4"/>
  </mergeCells>
  <pageMargins left="0.82638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国金中心9号楼2层报价单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bingdian001.com</dc:title>
  <dc:subject>bingdian001.com</dc:subject>
  <dc:creator>bingdian001.com</dc:creator>
  <cp:keywords>bingdian001.com</cp:keywords>
  <cp:lastModifiedBy>⊙▽⊙颂歌</cp:lastModifiedBy>
  <dcterms:created xsi:type="dcterms:W3CDTF">2018-08-06T07:05:00Z</dcterms:created>
  <dcterms:modified xsi:type="dcterms:W3CDTF">2018-11-30T09:14:58Z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  <property fmtid="{D5CDD505-2E9C-101B-9397-08002B2CF9AE}" pid="3" name="KSORubyTemplateID" linkTarget="0">
    <vt:lpwstr>10</vt:lpwstr>
  </property>
</Properties>
</file>